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ОТДЕЛ ЭКОНОМИКИ\МУНИЦИПАЛЬНЫЕ ПРОГРАММЫ\ПРОГРАММЫ с 2023 года\10 Развитие инженерной инфраструктуры, энергоэффективности и отрасли обращения с отходами\Внесение изменений\2024\К 27.11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Лист3!$A$2:$O$69</definedName>
  </definedNames>
  <calcPr calcId="162913"/>
</workbook>
</file>

<file path=xl/calcChain.xml><?xml version="1.0" encoding="utf-8"?>
<calcChain xmlns="http://schemas.openxmlformats.org/spreadsheetml/2006/main">
  <c r="L25" i="3" l="1"/>
  <c r="L24" i="3"/>
  <c r="E24" i="3" s="1"/>
  <c r="G24" i="3"/>
  <c r="K33" i="3"/>
  <c r="J33" i="3"/>
  <c r="I33" i="3"/>
  <c r="H33" i="3"/>
  <c r="G33" i="3"/>
  <c r="L33" i="3"/>
  <c r="E33" i="3" l="1"/>
  <c r="L26" i="3"/>
  <c r="G26" i="3"/>
  <c r="G69" i="3" s="1"/>
  <c r="G25" i="3"/>
  <c r="G68" i="3" s="1"/>
  <c r="L69" i="3"/>
  <c r="L68" i="3"/>
  <c r="L67" i="3" l="1"/>
  <c r="G67" i="3"/>
  <c r="E68" i="3"/>
  <c r="E69" i="3"/>
  <c r="M67" i="3"/>
  <c r="E63" i="3"/>
  <c r="E62" i="3"/>
  <c r="E35" i="3"/>
  <c r="E34" i="3"/>
  <c r="E67" i="3" l="1"/>
  <c r="F69" i="3"/>
  <c r="F62" i="3"/>
  <c r="M69" i="3" l="1"/>
  <c r="M46" i="3"/>
  <c r="M45" i="3" s="1"/>
  <c r="L45" i="3"/>
  <c r="L46" i="3"/>
  <c r="G18" i="3"/>
  <c r="E19" i="3"/>
  <c r="G15" i="3"/>
  <c r="E16" i="3"/>
  <c r="E17" i="3"/>
  <c r="G46" i="3" l="1"/>
  <c r="E41" i="3" l="1"/>
  <c r="E40" i="3"/>
  <c r="L39" i="3"/>
  <c r="G39" i="3"/>
  <c r="E39" i="3" s="1"/>
  <c r="E47" i="3" l="1"/>
  <c r="E57" i="3" l="1"/>
  <c r="E58" i="3"/>
  <c r="E20" i="3" l="1"/>
  <c r="E18" i="3"/>
  <c r="G22" i="3" l="1"/>
  <c r="E22" i="3"/>
  <c r="E15" i="3" l="1"/>
  <c r="E26" i="3"/>
  <c r="E25" i="3"/>
  <c r="E29" i="3"/>
  <c r="E28" i="3" l="1"/>
  <c r="E27" i="3" l="1"/>
  <c r="F67" i="3"/>
  <c r="E53" i="3"/>
  <c r="E52" i="3" s="1"/>
  <c r="E48" i="3"/>
  <c r="E46" i="3" l="1"/>
  <c r="G45" i="3"/>
  <c r="E45" i="3" l="1"/>
  <c r="G60" i="3" l="1"/>
  <c r="E60" i="3"/>
</calcChain>
</file>

<file path=xl/sharedStrings.xml><?xml version="1.0" encoding="utf-8"?>
<sst xmlns="http://schemas.openxmlformats.org/spreadsheetml/2006/main" count="208" uniqueCount="62">
  <si>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</si>
  <si>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</si>
  <si>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</si>
  <si>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</si>
  <si>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</si>
  <si>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</si>
  <si>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</si>
  <si>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</si>
  <si>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2024 г.</t>
  </si>
  <si>
    <t xml:space="preserve">Мероприятие Подпрограммы </t>
  </si>
  <si>
    <t>2025 г.</t>
  </si>
  <si>
    <t>2026 г.</t>
  </si>
  <si>
    <t>2023 -2027 гг.</t>
  </si>
  <si>
    <t>х</t>
  </si>
  <si>
    <t xml:space="preserve">Всего </t>
  </si>
  <si>
    <t>Итого по подпрограмме III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</si>
  <si>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</si>
  <si>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</si>
  <si>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</si>
  <si>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</si>
  <si>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</si>
  <si>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</si>
  <si>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 xml:space="preserve">2023 -2027 </t>
  </si>
  <si>
    <t>1.</t>
  </si>
  <si>
    <r>
      <t xml:space="preserve">Основное мероприятие 05 
</t>
    </r>
    <r>
      <rPr>
        <sz val="9"/>
        <rFont val="Times New Roman"/>
        <family val="1"/>
        <charset val="204"/>
      </rPr>
  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  </r>
  </si>
  <si>
    <r>
      <rPr>
        <b/>
        <sz val="9"/>
        <rFont val="Times New Roman"/>
        <family val="1"/>
        <charset val="204"/>
      </rPr>
      <t xml:space="preserve">Мероприятие 05.01.     </t>
    </r>
    <r>
      <rPr>
        <sz val="9"/>
        <rFont val="Times New Roman"/>
        <family val="1"/>
        <charset val="204"/>
      </rPr>
      <t xml:space="preserve">                                        Утверждение схем теплоснабжения городских округов (актуализированных схем теплоснабжения городских округов)</t>
    </r>
  </si>
  <si>
    <r>
      <rPr>
        <b/>
        <sz val="9"/>
        <rFont val="Times New Roman"/>
        <family val="1"/>
        <charset val="204"/>
      </rPr>
      <t xml:space="preserve">Мероприятие 05.03.   </t>
    </r>
    <r>
      <rPr>
        <sz val="9"/>
        <rFont val="Times New Roman"/>
        <family val="1"/>
        <charset val="204"/>
      </rPr>
      <t xml:space="preserve">   Утверждение программ комплексного развития систем коммунальной инфраструктуры городских округов                   </t>
    </r>
  </si>
  <si>
    <t>Количество утвержденных программ комплексного развития систем коммунальной инфраструктуры ,ед.</t>
  </si>
  <si>
    <t>Количество схем водоснабжения и водоотведения городских округов (актуализированных схем водоснабжения и водоотведения, ед.</t>
  </si>
  <si>
    <t>Количество утвержденных схем теплоснабжения ,ед.</t>
  </si>
  <si>
    <r>
      <t xml:space="preserve">Основное мероприятие 01. </t>
    </r>
    <r>
      <rPr>
        <sz val="9"/>
        <rFont val="Times New Roman"/>
        <family val="1"/>
        <charset val="204"/>
      </rPr>
      <t>Строительство, реконструкция, капитальный ремонт объектов теплоснабжения на территории муниципальных образований Московской области</t>
    </r>
  </si>
  <si>
    <t xml:space="preserve">9. Подпрограмма III «Объекты теплоснабжения, инженерные коммуникации»        </t>
  </si>
  <si>
    <t xml:space="preserve">9.1.  Перечень мероприятий подпрограммы III «Объекты теплоснабжения, инженерные коммуникации»        </t>
  </si>
  <si>
    <t>Итого 2024 год</t>
  </si>
  <si>
    <t>2</t>
  </si>
  <si>
    <t>3</t>
  </si>
  <si>
    <t>3.1.</t>
  </si>
  <si>
    <t>3.2.</t>
  </si>
  <si>
    <t>3.3.</t>
  </si>
  <si>
    <t>Средства бюджета Московской области</t>
  </si>
  <si>
    <t>1 квартал</t>
  </si>
  <si>
    <t>1 полугодие</t>
  </si>
  <si>
    <t>9 месяцев</t>
  </si>
  <si>
    <t>12 месяцев</t>
  </si>
  <si>
    <r>
      <rPr>
        <b/>
        <sz val="9"/>
        <rFont val="Times New Roman"/>
        <family val="1"/>
        <charset val="204"/>
      </rPr>
      <t xml:space="preserve">Мероприятие 01.05.  </t>
    </r>
    <r>
      <rPr>
        <sz val="9"/>
        <rFont val="Times New Roman"/>
        <family val="1"/>
        <charset val="204"/>
      </rPr>
      <t xml:space="preserve">     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                          </t>
    </r>
  </si>
  <si>
    <t xml:space="preserve">1.1. </t>
  </si>
  <si>
    <r>
      <t xml:space="preserve">Мероприятие 05.04.   </t>
    </r>
    <r>
      <rPr>
        <sz val="9"/>
        <rFont val="Times New Roman"/>
        <family val="1"/>
        <charset val="204"/>
      </rPr>
      <t>Утверждение схем водоснабжения и водоотведения городских округов (актуализированных схем водоснабжения и водоотведения городских округов)</t>
    </r>
  </si>
  <si>
    <t>Всего</t>
  </si>
  <si>
    <t>В том числе</t>
  </si>
  <si>
    <t xml:space="preserve">В том числе </t>
  </si>
  <si>
    <t>Капитально отремонтированы объекты теплоснабжения муниципальной собственности,ед.</t>
  </si>
  <si>
    <r>
      <rPr>
        <b/>
        <sz val="9"/>
        <rFont val="Times New Roman"/>
        <family val="1"/>
        <charset val="204"/>
      </rPr>
      <t xml:space="preserve">Основное мероприятие 02. </t>
    </r>
    <r>
      <rPr>
        <sz val="9"/>
        <rFont val="Times New Roman"/>
        <family val="1"/>
        <charset val="204"/>
      </rPr>
      <t>Строительство, реконструкция, капитальный ремонт сетей водоснабжения, водоотведения, теплоснабжения  на территории муниципального образования Московской области</t>
    </r>
  </si>
  <si>
    <t>Мероприятие  02.01."Строительство и реконструкция сетей водоснабжения, водоотведения, теплоснабжения муниципальной собственности"</t>
  </si>
  <si>
    <t xml:space="preserve">Мероприятие  02.10."Cтроительство и реконструкция сетей теплоснабжения на территории муниципального образования Московской области </t>
  </si>
  <si>
    <r>
      <t xml:space="preserve">Мероприятие 05.02.   </t>
    </r>
    <r>
      <rPr>
        <sz val="9"/>
        <rFont val="Times New Roman"/>
        <family val="1"/>
        <charset val="204"/>
      </rPr>
      <t>Строительство (реконструкция) объектов коммунальной инфраструктуры (водоотведение) муниципальной собственности</t>
    </r>
  </si>
  <si>
    <t>Построены и реконструированы сети (участки) водоснабжения, водоотведения, теплоснабжения муниципальной собственности, ед.</t>
  </si>
  <si>
    <t>Построены и реконструированы сети (участки) водоснабжения, водоотведения, теплоснабжения муниципальной собственности</t>
  </si>
  <si>
    <t>Количество построеных (реконструированных), объектов коммунальной инфраструктуры (водоотведение) муниципальной собственности, ед.</t>
  </si>
  <si>
    <t>Управление ЖКХ  Администрации городского округа Домодедово \</t>
  </si>
  <si>
    <t>Мероприятие  02.09. "Реализация мероприятий по капитальному ремонту сетей теплоснабжения на территории муниципального образования"</t>
  </si>
  <si>
    <t>Капитально отремонтированы сети (участки) водоснабжения, водоотведения, теплоснабжения муниципальной собственности</t>
  </si>
  <si>
    <t>Приложения №1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</si>
</sst>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/>
    <xf numFmtId="4" fontId="6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6" fillId="2" borderId="1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/>
    <xf numFmtId="4" fontId="0" fillId="0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0" fillId="2" borderId="0" xfId="0" applyFill="1"/>
    <xf numFmtId="0" fontId="2" fillId="2" borderId="0" xfId="0" applyFont="1" applyFill="1"/>
    <xf numFmtId="4" fontId="3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2" borderId="7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3" fillId="2" borderId="3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view="pageBreakPreview" topLeftCell="A4" zoomScale="130" zoomScaleNormal="100" zoomScaleSheetLayoutView="130" workbookViewId="0">
      <pane xSplit="3" ySplit="11" topLeftCell="D15" activePane="bottomRight" state="frozen"/>
      <selection activeCell="A4" sqref="A4"/>
      <selection pane="topRight" activeCell="D4" sqref="D4"/>
      <selection pane="bottomLeft" activeCell="A10" sqref="A10"/>
      <selection pane="bottomRight" activeCell="M16" sqref="M16"/>
    </sheetView>
  </sheetViews>
  <sheetFormatPr defaultRowHeight="12.75" x14ac:dyDescent="0.2"/>
  <cols>
    <col min="1" max="1" width="3.28515625" style="1" customWidth="1"/>
    <col min="2" max="2" width="22.28515625" style="1" customWidth="1"/>
    <col min="3" max="3" width="14" style="1" customWidth="1"/>
    <col min="4" max="4" width="13.140625" style="1" customWidth="1"/>
    <col min="5" max="11" width="11.28515625" style="1" customWidth="1"/>
    <col min="12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6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ht="6" customHeight="1" x14ac:dyDescent="0.2"/>
    <row r="5" spans="1:15" ht="37.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23" t="s">
        <v>61</v>
      </c>
      <c r="L5" s="123"/>
      <c r="M5" s="123"/>
      <c r="N5" s="123"/>
      <c r="O5" s="14"/>
    </row>
    <row r="6" spans="1:15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23"/>
      <c r="L6" s="123"/>
      <c r="M6" s="123"/>
      <c r="N6" s="123"/>
      <c r="O6" s="14"/>
    </row>
    <row r="7" spans="1:1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23"/>
      <c r="L7" s="123"/>
      <c r="M7" s="123"/>
      <c r="N7" s="123"/>
      <c r="O7" s="14"/>
    </row>
    <row r="8" spans="1:1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1" customFormat="1" ht="15.75" x14ac:dyDescent="0.25">
      <c r="A9" s="124" t="s">
        <v>31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0" spans="1:15" s="1" customFormat="1" ht="15.75" x14ac:dyDescent="0.25">
      <c r="A10" s="124" t="s">
        <v>32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spans="1:15" s="1" customFormat="1" ht="19.5" customHeight="1" x14ac:dyDescent="0.25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1" customFormat="1" ht="20.25" customHeight="1" x14ac:dyDescent="0.2">
      <c r="A12" s="93" t="s">
        <v>0</v>
      </c>
      <c r="B12" s="93" t="s">
        <v>9</v>
      </c>
      <c r="C12" s="93" t="s">
        <v>7</v>
      </c>
      <c r="D12" s="93" t="s">
        <v>6</v>
      </c>
      <c r="E12" s="93" t="s">
        <v>5</v>
      </c>
      <c r="F12" s="120" t="s">
        <v>1</v>
      </c>
      <c r="G12" s="97"/>
      <c r="H12" s="97"/>
      <c r="I12" s="97"/>
      <c r="J12" s="97"/>
      <c r="K12" s="97"/>
      <c r="L12" s="97"/>
      <c r="M12" s="97"/>
      <c r="N12" s="97"/>
      <c r="O12" s="93" t="s">
        <v>2</v>
      </c>
    </row>
    <row r="13" spans="1:15" s="1" customFormat="1" ht="39.75" customHeight="1" x14ac:dyDescent="0.2">
      <c r="A13" s="87"/>
      <c r="B13" s="93"/>
      <c r="C13" s="93"/>
      <c r="D13" s="93"/>
      <c r="E13" s="87"/>
      <c r="F13" s="11" t="s">
        <v>16</v>
      </c>
      <c r="G13" s="83" t="s">
        <v>17</v>
      </c>
      <c r="H13" s="84"/>
      <c r="I13" s="84"/>
      <c r="J13" s="84"/>
      <c r="K13" s="84"/>
      <c r="L13" s="11" t="s">
        <v>18</v>
      </c>
      <c r="M13" s="11" t="s">
        <v>19</v>
      </c>
      <c r="N13" s="11" t="s">
        <v>20</v>
      </c>
      <c r="O13" s="84"/>
    </row>
    <row r="14" spans="1:15" s="1" customFormat="1" ht="18" customHeight="1" x14ac:dyDescent="0.2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93">
        <v>7</v>
      </c>
      <c r="H14" s="84"/>
      <c r="I14" s="84"/>
      <c r="J14" s="84"/>
      <c r="K14" s="84"/>
      <c r="L14" s="11">
        <v>8</v>
      </c>
      <c r="M14" s="11">
        <v>9</v>
      </c>
      <c r="N14" s="11">
        <v>10</v>
      </c>
      <c r="O14" s="11">
        <v>11</v>
      </c>
    </row>
    <row r="15" spans="1:15" s="1" customFormat="1" ht="21" customHeight="1" x14ac:dyDescent="0.2">
      <c r="A15" s="126" t="s">
        <v>23</v>
      </c>
      <c r="B15" s="111" t="s">
        <v>30</v>
      </c>
      <c r="C15" s="49" t="s">
        <v>22</v>
      </c>
      <c r="D15" s="9" t="s">
        <v>3</v>
      </c>
      <c r="E15" s="10">
        <f>SUM(F15:N15)</f>
        <v>64898.8</v>
      </c>
      <c r="F15" s="10">
        <v>0</v>
      </c>
      <c r="G15" s="86">
        <f>G16+G17</f>
        <v>64898.8</v>
      </c>
      <c r="H15" s="84"/>
      <c r="I15" s="84"/>
      <c r="J15" s="84"/>
      <c r="K15" s="84"/>
      <c r="L15" s="2">
        <v>0</v>
      </c>
      <c r="M15" s="2">
        <v>0</v>
      </c>
      <c r="N15" s="2">
        <v>0</v>
      </c>
      <c r="O15" s="93" t="s">
        <v>21</v>
      </c>
    </row>
    <row r="16" spans="1:15" s="1" customFormat="1" ht="69" customHeight="1" x14ac:dyDescent="0.2">
      <c r="A16" s="127"/>
      <c r="B16" s="128"/>
      <c r="C16" s="72"/>
      <c r="D16" s="33" t="s">
        <v>39</v>
      </c>
      <c r="E16" s="36">
        <f>SUM(F16:N16)</f>
        <v>42119.32</v>
      </c>
      <c r="F16" s="36">
        <v>0</v>
      </c>
      <c r="G16" s="96">
        <v>42119.32</v>
      </c>
      <c r="H16" s="118"/>
      <c r="I16" s="118"/>
      <c r="J16" s="118"/>
      <c r="K16" s="119"/>
      <c r="L16" s="2">
        <v>0</v>
      </c>
      <c r="M16" s="2">
        <v>0</v>
      </c>
      <c r="N16" s="2">
        <v>0</v>
      </c>
      <c r="O16" s="93"/>
    </row>
    <row r="17" spans="1:16" s="1" customFormat="1" ht="69" customHeight="1" x14ac:dyDescent="0.2">
      <c r="A17" s="127"/>
      <c r="B17" s="128"/>
      <c r="C17" s="72"/>
      <c r="D17" s="33" t="s">
        <v>4</v>
      </c>
      <c r="E17" s="36">
        <f>F17+G17+L17+M17+N17</f>
        <v>22779.48</v>
      </c>
      <c r="F17" s="36">
        <v>0</v>
      </c>
      <c r="G17" s="86">
        <v>22779.48</v>
      </c>
      <c r="H17" s="86"/>
      <c r="I17" s="86"/>
      <c r="J17" s="86"/>
      <c r="K17" s="86"/>
      <c r="L17" s="2">
        <v>0</v>
      </c>
      <c r="M17" s="2">
        <v>0</v>
      </c>
      <c r="N17" s="2">
        <v>0</v>
      </c>
      <c r="O17" s="38"/>
    </row>
    <row r="18" spans="1:16" s="1" customFormat="1" ht="33" customHeight="1" x14ac:dyDescent="0.2">
      <c r="A18" s="102" t="s">
        <v>45</v>
      </c>
      <c r="B18" s="88" t="s">
        <v>44</v>
      </c>
      <c r="C18" s="20"/>
      <c r="D18" s="21" t="s">
        <v>3</v>
      </c>
      <c r="E18" s="23">
        <f>SUM(F18:N18)</f>
        <v>64898.8</v>
      </c>
      <c r="F18" s="23">
        <v>0</v>
      </c>
      <c r="G18" s="86">
        <f>G19+G20</f>
        <v>64898.8</v>
      </c>
      <c r="H18" s="84"/>
      <c r="I18" s="84"/>
      <c r="J18" s="84"/>
      <c r="K18" s="84"/>
      <c r="L18" s="2">
        <v>0</v>
      </c>
      <c r="M18" s="2">
        <v>0</v>
      </c>
      <c r="N18" s="2">
        <v>0</v>
      </c>
      <c r="O18" s="46" t="s">
        <v>21</v>
      </c>
      <c r="P18" s="4"/>
    </row>
    <row r="19" spans="1:16" s="1" customFormat="1" ht="55.5" customHeight="1" x14ac:dyDescent="0.2">
      <c r="A19" s="103"/>
      <c r="B19" s="115"/>
      <c r="C19" s="35"/>
      <c r="D19" s="33" t="s">
        <v>39</v>
      </c>
      <c r="E19" s="36">
        <f>SUM(F19:N19)</f>
        <v>42119.32</v>
      </c>
      <c r="F19" s="36">
        <v>0</v>
      </c>
      <c r="G19" s="96">
        <v>42119.32</v>
      </c>
      <c r="H19" s="118"/>
      <c r="I19" s="118"/>
      <c r="J19" s="118"/>
      <c r="K19" s="119"/>
      <c r="L19" s="2">
        <v>0</v>
      </c>
      <c r="M19" s="2">
        <v>0</v>
      </c>
      <c r="N19" s="2">
        <v>0</v>
      </c>
      <c r="O19" s="47"/>
      <c r="P19" s="4"/>
    </row>
    <row r="20" spans="1:16" s="1" customFormat="1" ht="48.75" customHeight="1" x14ac:dyDescent="0.2">
      <c r="A20" s="65"/>
      <c r="B20" s="112"/>
      <c r="C20" s="20"/>
      <c r="D20" s="21" t="s">
        <v>4</v>
      </c>
      <c r="E20" s="23">
        <f>F20+G20+L20+M20+N20</f>
        <v>22779.48</v>
      </c>
      <c r="F20" s="23">
        <v>0</v>
      </c>
      <c r="G20" s="86">
        <v>22779.48</v>
      </c>
      <c r="H20" s="86"/>
      <c r="I20" s="86"/>
      <c r="J20" s="86"/>
      <c r="K20" s="86"/>
      <c r="L20" s="2">
        <v>0</v>
      </c>
      <c r="M20" s="2">
        <v>0</v>
      </c>
      <c r="N20" s="2">
        <v>0</v>
      </c>
      <c r="O20" s="47"/>
      <c r="P20" s="4"/>
    </row>
    <row r="21" spans="1:16" s="1" customFormat="1" ht="33" customHeight="1" x14ac:dyDescent="0.2">
      <c r="A21" s="65"/>
      <c r="B21" s="88" t="s">
        <v>50</v>
      </c>
      <c r="C21" s="20"/>
      <c r="D21" s="51" t="s">
        <v>13</v>
      </c>
      <c r="E21" s="58" t="s">
        <v>14</v>
      </c>
      <c r="F21" s="64" t="s">
        <v>16</v>
      </c>
      <c r="G21" s="58" t="s">
        <v>33</v>
      </c>
      <c r="H21" s="83" t="s">
        <v>48</v>
      </c>
      <c r="I21" s="84"/>
      <c r="J21" s="84"/>
      <c r="K21" s="84"/>
      <c r="L21" s="3"/>
      <c r="M21" s="3"/>
      <c r="N21" s="3"/>
      <c r="O21" s="22"/>
      <c r="P21" s="4"/>
    </row>
    <row r="22" spans="1:16" s="1" customFormat="1" ht="33" customHeight="1" x14ac:dyDescent="0.2">
      <c r="A22" s="65"/>
      <c r="B22" s="112"/>
      <c r="C22" s="20" t="s">
        <v>13</v>
      </c>
      <c r="D22" s="60"/>
      <c r="E22" s="85" t="e">
        <f>#REF!</f>
        <v>#REF!</v>
      </c>
      <c r="F22" s="122"/>
      <c r="G22" s="85" t="e">
        <f>#REF!</f>
        <v>#REF!</v>
      </c>
      <c r="H22" s="24" t="s">
        <v>40</v>
      </c>
      <c r="I22" s="24" t="s">
        <v>41</v>
      </c>
      <c r="J22" s="24" t="s">
        <v>42</v>
      </c>
      <c r="K22" s="24" t="s">
        <v>43</v>
      </c>
      <c r="L22" s="3" t="s">
        <v>18</v>
      </c>
      <c r="M22" s="3" t="s">
        <v>19</v>
      </c>
      <c r="N22" s="3" t="s">
        <v>20</v>
      </c>
      <c r="O22" s="22"/>
      <c r="P22" s="4"/>
    </row>
    <row r="23" spans="1:16" s="1" customFormat="1" ht="33" customHeight="1" x14ac:dyDescent="0.2">
      <c r="A23" s="50"/>
      <c r="B23" s="113"/>
      <c r="C23" s="20"/>
      <c r="D23" s="52"/>
      <c r="E23" s="24">
        <v>1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22"/>
      <c r="P23" s="4"/>
    </row>
    <row r="24" spans="1:16" s="1" customFormat="1" ht="33" customHeight="1" x14ac:dyDescent="0.2">
      <c r="A24" s="102" t="s">
        <v>34</v>
      </c>
      <c r="B24" s="88" t="s">
        <v>51</v>
      </c>
      <c r="C24" s="49" t="s">
        <v>22</v>
      </c>
      <c r="D24" s="9" t="s">
        <v>3</v>
      </c>
      <c r="E24" s="10">
        <f>SUM(F24:N24)</f>
        <v>389781.69</v>
      </c>
      <c r="F24" s="10">
        <v>0</v>
      </c>
      <c r="G24" s="86">
        <f>SUM(G25:K26)</f>
        <v>70437</v>
      </c>
      <c r="H24" s="86"/>
      <c r="I24" s="86"/>
      <c r="J24" s="86"/>
      <c r="K24" s="86"/>
      <c r="L24" s="5">
        <f>SUM(L25:L26)</f>
        <v>319344.69</v>
      </c>
      <c r="M24" s="5">
        <v>0</v>
      </c>
      <c r="N24" s="5">
        <v>0</v>
      </c>
      <c r="O24" s="46" t="s">
        <v>21</v>
      </c>
      <c r="P24" s="4"/>
    </row>
    <row r="25" spans="1:16" s="1" customFormat="1" ht="60" customHeight="1" x14ac:dyDescent="0.2">
      <c r="A25" s="103"/>
      <c r="B25" s="116"/>
      <c r="C25" s="72"/>
      <c r="D25" s="9" t="s">
        <v>39</v>
      </c>
      <c r="E25" s="10">
        <f t="shared" ref="E24:E26" si="0">SUM(F25:N25)</f>
        <v>252968.29</v>
      </c>
      <c r="F25" s="10">
        <v>0</v>
      </c>
      <c r="G25" s="86">
        <f>G34+G40</f>
        <v>45713.599999999999</v>
      </c>
      <c r="H25" s="86"/>
      <c r="I25" s="86"/>
      <c r="J25" s="86"/>
      <c r="K25" s="86"/>
      <c r="L25" s="5">
        <f>L34+L40</f>
        <v>207254.69</v>
      </c>
      <c r="M25" s="5">
        <v>0</v>
      </c>
      <c r="N25" s="5">
        <v>0</v>
      </c>
      <c r="O25" s="47"/>
      <c r="P25" s="4"/>
    </row>
    <row r="26" spans="1:16" s="1" customFormat="1" ht="66.75" customHeight="1" x14ac:dyDescent="0.2">
      <c r="A26" s="103"/>
      <c r="B26" s="117"/>
      <c r="C26" s="73"/>
      <c r="D26" s="13" t="s">
        <v>4</v>
      </c>
      <c r="E26" s="10">
        <f t="shared" si="0"/>
        <v>136813.4</v>
      </c>
      <c r="F26" s="16">
        <v>0</v>
      </c>
      <c r="G26" s="96">
        <f>G35+G41</f>
        <v>24723.4</v>
      </c>
      <c r="H26" s="97"/>
      <c r="I26" s="97"/>
      <c r="J26" s="97"/>
      <c r="K26" s="98"/>
      <c r="L26" s="17">
        <f>L35+L41</f>
        <v>112090</v>
      </c>
      <c r="M26" s="17">
        <v>0</v>
      </c>
      <c r="N26" s="17">
        <v>0</v>
      </c>
      <c r="O26" s="48"/>
      <c r="P26" s="4"/>
    </row>
    <row r="27" spans="1:16" s="1" customFormat="1" ht="33" customHeight="1" x14ac:dyDescent="0.2">
      <c r="A27" s="103"/>
      <c r="B27" s="88" t="s">
        <v>52</v>
      </c>
      <c r="C27" s="49" t="s">
        <v>22</v>
      </c>
      <c r="D27" s="9" t="s">
        <v>3</v>
      </c>
      <c r="E27" s="10">
        <f>SUM(F27:N27)</f>
        <v>0</v>
      </c>
      <c r="F27" s="10">
        <v>0</v>
      </c>
      <c r="G27" s="86">
        <v>0</v>
      </c>
      <c r="H27" s="86"/>
      <c r="I27" s="86"/>
      <c r="J27" s="86"/>
      <c r="K27" s="86"/>
      <c r="L27" s="5">
        <v>0</v>
      </c>
      <c r="M27" s="5">
        <v>0</v>
      </c>
      <c r="N27" s="5">
        <v>0</v>
      </c>
      <c r="O27" s="46" t="s">
        <v>21</v>
      </c>
      <c r="P27" s="4"/>
    </row>
    <row r="28" spans="1:16" s="1" customFormat="1" ht="72" customHeight="1" x14ac:dyDescent="0.2">
      <c r="A28" s="103"/>
      <c r="B28" s="116"/>
      <c r="C28" s="72"/>
      <c r="D28" s="9" t="s">
        <v>39</v>
      </c>
      <c r="E28" s="10">
        <f>SUM(F28:O28)</f>
        <v>0</v>
      </c>
      <c r="F28" s="10">
        <v>0</v>
      </c>
      <c r="G28" s="86">
        <v>0</v>
      </c>
      <c r="H28" s="86"/>
      <c r="I28" s="86"/>
      <c r="J28" s="86"/>
      <c r="K28" s="86"/>
      <c r="L28" s="5">
        <v>0</v>
      </c>
      <c r="M28" s="5">
        <v>0</v>
      </c>
      <c r="N28" s="5">
        <v>0</v>
      </c>
      <c r="O28" s="47"/>
      <c r="P28" s="4"/>
    </row>
    <row r="29" spans="1:16" s="1" customFormat="1" ht="72" customHeight="1" x14ac:dyDescent="0.2">
      <c r="A29" s="103"/>
      <c r="B29" s="117"/>
      <c r="C29" s="73"/>
      <c r="D29" s="13" t="s">
        <v>4</v>
      </c>
      <c r="E29" s="10">
        <f>SUM(F29:O29)</f>
        <v>0</v>
      </c>
      <c r="F29" s="16">
        <v>0</v>
      </c>
      <c r="G29" s="96">
        <v>0</v>
      </c>
      <c r="H29" s="97"/>
      <c r="I29" s="97"/>
      <c r="J29" s="97"/>
      <c r="K29" s="98"/>
      <c r="L29" s="17">
        <v>0</v>
      </c>
      <c r="M29" s="17">
        <v>0</v>
      </c>
      <c r="N29" s="17">
        <v>0</v>
      </c>
      <c r="O29" s="48"/>
      <c r="P29" s="6"/>
    </row>
    <row r="30" spans="1:16" s="1" customFormat="1" ht="41.25" customHeight="1" x14ac:dyDescent="0.2">
      <c r="A30" s="103"/>
      <c r="B30" s="88" t="s">
        <v>55</v>
      </c>
      <c r="C30" s="51" t="s">
        <v>13</v>
      </c>
      <c r="D30" s="51" t="s">
        <v>13</v>
      </c>
      <c r="E30" s="49" t="s">
        <v>14</v>
      </c>
      <c r="F30" s="49" t="s">
        <v>16</v>
      </c>
      <c r="G30" s="51" t="s">
        <v>33</v>
      </c>
      <c r="H30" s="61" t="s">
        <v>49</v>
      </c>
      <c r="I30" s="75"/>
      <c r="J30" s="75"/>
      <c r="K30" s="76"/>
      <c r="L30" s="49" t="s">
        <v>18</v>
      </c>
      <c r="M30" s="49" t="s">
        <v>19</v>
      </c>
      <c r="N30" s="49" t="s">
        <v>20</v>
      </c>
      <c r="O30" s="46" t="s">
        <v>21</v>
      </c>
      <c r="P30" s="6"/>
    </row>
    <row r="31" spans="1:16" s="1" customFormat="1" ht="41.25" customHeight="1" x14ac:dyDescent="0.2">
      <c r="A31" s="103"/>
      <c r="B31" s="112"/>
      <c r="C31" s="80"/>
      <c r="D31" s="80"/>
      <c r="E31" s="73"/>
      <c r="F31" s="73"/>
      <c r="G31" s="74"/>
      <c r="H31" s="34" t="s">
        <v>40</v>
      </c>
      <c r="I31" s="34" t="s">
        <v>41</v>
      </c>
      <c r="J31" s="34" t="s">
        <v>42</v>
      </c>
      <c r="K31" s="34" t="s">
        <v>43</v>
      </c>
      <c r="L31" s="73"/>
      <c r="M31" s="73"/>
      <c r="N31" s="73"/>
      <c r="O31" s="47"/>
      <c r="P31" s="6"/>
    </row>
    <row r="32" spans="1:16" s="1" customFormat="1" ht="38.25" customHeight="1" x14ac:dyDescent="0.2">
      <c r="A32" s="103"/>
      <c r="B32" s="113"/>
      <c r="C32" s="74"/>
      <c r="D32" s="74"/>
      <c r="E32" s="3">
        <v>0</v>
      </c>
      <c r="F32" s="3">
        <v>0</v>
      </c>
      <c r="G32" s="37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48"/>
      <c r="P32" s="6"/>
    </row>
    <row r="33" spans="1:16" s="1" customFormat="1" ht="38.25" customHeight="1" x14ac:dyDescent="0.2">
      <c r="A33" s="103"/>
      <c r="B33" s="66" t="s">
        <v>59</v>
      </c>
      <c r="C33" s="49" t="s">
        <v>22</v>
      </c>
      <c r="D33" s="44" t="s">
        <v>3</v>
      </c>
      <c r="E33" s="27">
        <f>SUM(G33:N33)</f>
        <v>154991.67999999999</v>
      </c>
      <c r="F33" s="27">
        <v>0</v>
      </c>
      <c r="G33" s="69">
        <f t="shared" ref="G33:K33" si="1">SUM(G34:G35)</f>
        <v>0</v>
      </c>
      <c r="H33" s="70">
        <f t="shared" si="1"/>
        <v>0</v>
      </c>
      <c r="I33" s="70">
        <f t="shared" si="1"/>
        <v>0</v>
      </c>
      <c r="J33" s="70">
        <f t="shared" si="1"/>
        <v>0</v>
      </c>
      <c r="K33" s="71">
        <f t="shared" si="1"/>
        <v>0</v>
      </c>
      <c r="L33" s="27">
        <f>SUM(L34:L35)</f>
        <v>154991.67999999999</v>
      </c>
      <c r="M33" s="27">
        <v>0</v>
      </c>
      <c r="N33" s="27">
        <v>0</v>
      </c>
      <c r="O33" s="46" t="s">
        <v>58</v>
      </c>
      <c r="P33" s="6"/>
    </row>
    <row r="34" spans="1:16" s="1" customFormat="1" ht="38.25" customHeight="1" x14ac:dyDescent="0.2">
      <c r="A34" s="103"/>
      <c r="B34" s="67"/>
      <c r="C34" s="72"/>
      <c r="D34" s="44" t="s">
        <v>39</v>
      </c>
      <c r="E34" s="27">
        <f>SUM(F34:N34)</f>
        <v>100589.6</v>
      </c>
      <c r="F34" s="27">
        <v>0</v>
      </c>
      <c r="G34" s="69">
        <v>0</v>
      </c>
      <c r="H34" s="70"/>
      <c r="I34" s="70"/>
      <c r="J34" s="70"/>
      <c r="K34" s="71"/>
      <c r="L34" s="27">
        <v>100589.6</v>
      </c>
      <c r="M34" s="27">
        <v>0</v>
      </c>
      <c r="N34" s="27">
        <v>0</v>
      </c>
      <c r="O34" s="65"/>
      <c r="P34" s="6"/>
    </row>
    <row r="35" spans="1:16" s="1" customFormat="1" ht="38.25" customHeight="1" x14ac:dyDescent="0.2">
      <c r="A35" s="103"/>
      <c r="B35" s="68"/>
      <c r="C35" s="73"/>
      <c r="D35" s="42" t="s">
        <v>4</v>
      </c>
      <c r="E35" s="27">
        <f>SUM(F35:N35)</f>
        <v>54402.080000000002</v>
      </c>
      <c r="F35" s="27">
        <v>0</v>
      </c>
      <c r="G35" s="69">
        <v>0</v>
      </c>
      <c r="H35" s="70"/>
      <c r="I35" s="70"/>
      <c r="J35" s="70"/>
      <c r="K35" s="71"/>
      <c r="L35" s="27">
        <v>54402.080000000002</v>
      </c>
      <c r="M35" s="27">
        <v>0</v>
      </c>
      <c r="N35" s="27">
        <v>0</v>
      </c>
      <c r="O35" s="50"/>
      <c r="P35" s="6"/>
    </row>
    <row r="36" spans="1:16" s="1" customFormat="1" ht="38.25" customHeight="1" x14ac:dyDescent="0.2">
      <c r="A36" s="103"/>
      <c r="B36" s="77" t="s">
        <v>60</v>
      </c>
      <c r="C36" s="51" t="s">
        <v>13</v>
      </c>
      <c r="D36" s="51" t="s">
        <v>13</v>
      </c>
      <c r="E36" s="49" t="s">
        <v>14</v>
      </c>
      <c r="F36" s="49" t="s">
        <v>16</v>
      </c>
      <c r="G36" s="51" t="s">
        <v>33</v>
      </c>
      <c r="H36" s="61" t="s">
        <v>49</v>
      </c>
      <c r="I36" s="75"/>
      <c r="J36" s="75"/>
      <c r="K36" s="76"/>
      <c r="L36" s="49" t="s">
        <v>18</v>
      </c>
      <c r="M36" s="49" t="s">
        <v>19</v>
      </c>
      <c r="N36" s="49" t="s">
        <v>20</v>
      </c>
      <c r="O36" s="45"/>
      <c r="P36" s="6"/>
    </row>
    <row r="37" spans="1:16" s="1" customFormat="1" ht="38.25" customHeight="1" x14ac:dyDescent="0.2">
      <c r="A37" s="103"/>
      <c r="B37" s="78"/>
      <c r="C37" s="80"/>
      <c r="D37" s="80"/>
      <c r="E37" s="73"/>
      <c r="F37" s="73"/>
      <c r="G37" s="74"/>
      <c r="H37" s="41" t="s">
        <v>40</v>
      </c>
      <c r="I37" s="41" t="s">
        <v>41</v>
      </c>
      <c r="J37" s="41" t="s">
        <v>42</v>
      </c>
      <c r="K37" s="41" t="s">
        <v>43</v>
      </c>
      <c r="L37" s="50"/>
      <c r="M37" s="50"/>
      <c r="N37" s="50"/>
      <c r="O37" s="45"/>
      <c r="P37" s="6"/>
    </row>
    <row r="38" spans="1:16" s="1" customFormat="1" ht="38.25" customHeight="1" x14ac:dyDescent="0.2">
      <c r="A38" s="103"/>
      <c r="B38" s="79"/>
      <c r="C38" s="74"/>
      <c r="D38" s="74"/>
      <c r="E38" s="3">
        <v>2</v>
      </c>
      <c r="F38" s="3">
        <v>0</v>
      </c>
      <c r="G38" s="4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27">
        <v>0</v>
      </c>
      <c r="N38" s="27">
        <v>0</v>
      </c>
      <c r="O38" s="45"/>
      <c r="P38" s="6"/>
    </row>
    <row r="39" spans="1:16" s="1" customFormat="1" ht="45" customHeight="1" x14ac:dyDescent="0.2">
      <c r="A39" s="103"/>
      <c r="B39" s="88" t="s">
        <v>53</v>
      </c>
      <c r="C39" s="49" t="s">
        <v>22</v>
      </c>
      <c r="D39" s="32" t="s">
        <v>3</v>
      </c>
      <c r="E39" s="30">
        <f>SUM(F39:N39)</f>
        <v>234790.01</v>
      </c>
      <c r="F39" s="30">
        <v>0</v>
      </c>
      <c r="G39" s="86">
        <f>G40+G41</f>
        <v>70437</v>
      </c>
      <c r="H39" s="86"/>
      <c r="I39" s="86"/>
      <c r="J39" s="86"/>
      <c r="K39" s="86"/>
      <c r="L39" s="29">
        <f>L40+L41</f>
        <v>164353.01</v>
      </c>
      <c r="M39" s="29">
        <v>0</v>
      </c>
      <c r="N39" s="29">
        <v>0</v>
      </c>
      <c r="O39" s="46" t="s">
        <v>21</v>
      </c>
      <c r="P39" s="6"/>
    </row>
    <row r="40" spans="1:16" s="1" customFormat="1" ht="60" customHeight="1" x14ac:dyDescent="0.2">
      <c r="A40" s="103"/>
      <c r="B40" s="116"/>
      <c r="C40" s="72"/>
      <c r="D40" s="32" t="s">
        <v>39</v>
      </c>
      <c r="E40" s="30">
        <f>SUM(F40:O40)</f>
        <v>152378.69</v>
      </c>
      <c r="F40" s="30">
        <v>0</v>
      </c>
      <c r="G40" s="86">
        <v>45713.599999999999</v>
      </c>
      <c r="H40" s="86"/>
      <c r="I40" s="86"/>
      <c r="J40" s="86"/>
      <c r="K40" s="86"/>
      <c r="L40" s="29">
        <v>106665.09</v>
      </c>
      <c r="M40" s="29">
        <v>0</v>
      </c>
      <c r="N40" s="29">
        <v>0</v>
      </c>
      <c r="O40" s="47"/>
      <c r="P40" s="6"/>
    </row>
    <row r="41" spans="1:16" s="1" customFormat="1" ht="65.25" customHeight="1" x14ac:dyDescent="0.2">
      <c r="A41" s="103"/>
      <c r="B41" s="117"/>
      <c r="C41" s="73"/>
      <c r="D41" s="31" t="s">
        <v>4</v>
      </c>
      <c r="E41" s="30">
        <f>SUM(F41:O41)</f>
        <v>82411.320000000007</v>
      </c>
      <c r="F41" s="28">
        <v>0</v>
      </c>
      <c r="G41" s="96">
        <v>24723.4</v>
      </c>
      <c r="H41" s="97"/>
      <c r="I41" s="97"/>
      <c r="J41" s="97"/>
      <c r="K41" s="98"/>
      <c r="L41" s="17">
        <v>57687.92</v>
      </c>
      <c r="M41" s="17">
        <v>0</v>
      </c>
      <c r="N41" s="17">
        <v>0</v>
      </c>
      <c r="O41" s="48"/>
      <c r="P41" s="6"/>
    </row>
    <row r="42" spans="1:16" s="1" customFormat="1" ht="33" customHeight="1" x14ac:dyDescent="0.2">
      <c r="A42" s="103"/>
      <c r="B42" s="88" t="s">
        <v>56</v>
      </c>
      <c r="C42" s="51" t="s">
        <v>13</v>
      </c>
      <c r="D42" s="51" t="s">
        <v>13</v>
      </c>
      <c r="E42" s="49" t="s">
        <v>14</v>
      </c>
      <c r="F42" s="49" t="s">
        <v>16</v>
      </c>
      <c r="G42" s="51" t="s">
        <v>33</v>
      </c>
      <c r="H42" s="61" t="s">
        <v>49</v>
      </c>
      <c r="I42" s="75"/>
      <c r="J42" s="75"/>
      <c r="K42" s="76"/>
      <c r="L42" s="49" t="s">
        <v>18</v>
      </c>
      <c r="M42" s="49" t="s">
        <v>19</v>
      </c>
      <c r="N42" s="49" t="s">
        <v>20</v>
      </c>
      <c r="O42" s="46" t="s">
        <v>21</v>
      </c>
      <c r="P42" s="4"/>
    </row>
    <row r="43" spans="1:16" s="1" customFormat="1" ht="29.25" customHeight="1" x14ac:dyDescent="0.2">
      <c r="A43" s="103"/>
      <c r="B43" s="112"/>
      <c r="C43" s="80"/>
      <c r="D43" s="80"/>
      <c r="E43" s="73"/>
      <c r="F43" s="73"/>
      <c r="G43" s="74"/>
      <c r="H43" s="19" t="s">
        <v>40</v>
      </c>
      <c r="I43" s="19" t="s">
        <v>41</v>
      </c>
      <c r="J43" s="19" t="s">
        <v>42</v>
      </c>
      <c r="K43" s="19" t="s">
        <v>43</v>
      </c>
      <c r="L43" s="73"/>
      <c r="M43" s="73"/>
      <c r="N43" s="73"/>
      <c r="O43" s="47"/>
      <c r="P43" s="4"/>
    </row>
    <row r="44" spans="1:16" s="1" customFormat="1" ht="27" customHeight="1" x14ac:dyDescent="0.2">
      <c r="A44" s="104"/>
      <c r="B44" s="113"/>
      <c r="C44" s="74"/>
      <c r="D44" s="74"/>
      <c r="E44" s="3">
        <v>3</v>
      </c>
      <c r="F44" s="3">
        <v>0</v>
      </c>
      <c r="G44" s="18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48"/>
      <c r="P44" s="4"/>
    </row>
    <row r="45" spans="1:16" s="1" customFormat="1" ht="48" customHeight="1" x14ac:dyDescent="0.2">
      <c r="A45" s="100" t="s">
        <v>35</v>
      </c>
      <c r="B45" s="121" t="s">
        <v>24</v>
      </c>
      <c r="C45" s="49" t="s">
        <v>22</v>
      </c>
      <c r="D45" s="9" t="s">
        <v>3</v>
      </c>
      <c r="E45" s="10">
        <f>SUM(F45:N45)</f>
        <v>16080</v>
      </c>
      <c r="F45" s="10">
        <v>3800</v>
      </c>
      <c r="G45" s="83">
        <f>G46</f>
        <v>4560</v>
      </c>
      <c r="H45" s="84"/>
      <c r="I45" s="84"/>
      <c r="J45" s="84"/>
      <c r="K45" s="84"/>
      <c r="L45" s="2">
        <f>L46</f>
        <v>3860</v>
      </c>
      <c r="M45" s="2">
        <f>M46</f>
        <v>3860</v>
      </c>
      <c r="N45" s="2">
        <v>0</v>
      </c>
      <c r="O45" s="49" t="s">
        <v>21</v>
      </c>
    </row>
    <row r="46" spans="1:16" s="1" customFormat="1" ht="107.25" customHeight="1" x14ac:dyDescent="0.2">
      <c r="A46" s="87"/>
      <c r="B46" s="87"/>
      <c r="C46" s="94"/>
      <c r="D46" s="9" t="s">
        <v>4</v>
      </c>
      <c r="E46" s="10">
        <f>SUM(F46:N46)</f>
        <v>16080</v>
      </c>
      <c r="F46" s="10">
        <v>3800</v>
      </c>
      <c r="G46" s="83">
        <f>G48+G53+G58+G63</f>
        <v>4560</v>
      </c>
      <c r="H46" s="84"/>
      <c r="I46" s="84"/>
      <c r="J46" s="84"/>
      <c r="K46" s="84"/>
      <c r="L46" s="2">
        <f>L48+L53+L58+L62</f>
        <v>3860</v>
      </c>
      <c r="M46" s="2">
        <f>M48+M53+M58+M62</f>
        <v>3860</v>
      </c>
      <c r="N46" s="2">
        <v>0</v>
      </c>
      <c r="O46" s="94"/>
    </row>
    <row r="47" spans="1:16" s="1" customFormat="1" ht="60" customHeight="1" x14ac:dyDescent="0.2">
      <c r="A47" s="49" t="s">
        <v>36</v>
      </c>
      <c r="B47" s="56" t="s">
        <v>25</v>
      </c>
      <c r="C47" s="49" t="s">
        <v>22</v>
      </c>
      <c r="D47" s="9" t="s">
        <v>3</v>
      </c>
      <c r="E47" s="10">
        <f>SUM(F47:N47)</f>
        <v>5960</v>
      </c>
      <c r="F47" s="10">
        <v>2100</v>
      </c>
      <c r="G47" s="83">
        <v>1860</v>
      </c>
      <c r="H47" s="84"/>
      <c r="I47" s="84"/>
      <c r="J47" s="84"/>
      <c r="K47" s="84"/>
      <c r="L47" s="2">
        <v>1000</v>
      </c>
      <c r="M47" s="2">
        <v>1000</v>
      </c>
      <c r="N47" s="2">
        <v>0</v>
      </c>
      <c r="O47" s="56" t="s">
        <v>21</v>
      </c>
    </row>
    <row r="48" spans="1:16" s="1" customFormat="1" ht="78.75" customHeight="1" x14ac:dyDescent="0.2">
      <c r="A48" s="114"/>
      <c r="B48" s="87"/>
      <c r="C48" s="101"/>
      <c r="D48" s="9" t="s">
        <v>4</v>
      </c>
      <c r="E48" s="10">
        <f>SUM(F48:N48)</f>
        <v>5960</v>
      </c>
      <c r="F48" s="10">
        <v>2100</v>
      </c>
      <c r="G48" s="83">
        <v>1860</v>
      </c>
      <c r="H48" s="84"/>
      <c r="I48" s="84"/>
      <c r="J48" s="84"/>
      <c r="K48" s="84"/>
      <c r="L48" s="2">
        <v>1000</v>
      </c>
      <c r="M48" s="2">
        <v>1000</v>
      </c>
      <c r="N48" s="2">
        <v>0</v>
      </c>
      <c r="O48" s="56"/>
    </row>
    <row r="49" spans="1:15" s="1" customFormat="1" ht="26.25" customHeight="1" x14ac:dyDescent="0.2">
      <c r="A49" s="114"/>
      <c r="B49" s="56" t="s">
        <v>29</v>
      </c>
      <c r="C49" s="51" t="s">
        <v>13</v>
      </c>
      <c r="D49" s="51" t="s">
        <v>13</v>
      </c>
      <c r="E49" s="58" t="s">
        <v>14</v>
      </c>
      <c r="F49" s="51" t="s">
        <v>16</v>
      </c>
      <c r="G49" s="58" t="s">
        <v>33</v>
      </c>
      <c r="H49" s="83" t="s">
        <v>49</v>
      </c>
      <c r="I49" s="84"/>
      <c r="J49" s="84"/>
      <c r="K49" s="84"/>
      <c r="L49" s="58" t="s">
        <v>17</v>
      </c>
      <c r="M49" s="58" t="s">
        <v>18</v>
      </c>
      <c r="N49" s="58" t="s">
        <v>19</v>
      </c>
      <c r="O49" s="93" t="s">
        <v>13</v>
      </c>
    </row>
    <row r="50" spans="1:15" s="1" customFormat="1" ht="20.25" customHeight="1" x14ac:dyDescent="0.2">
      <c r="A50" s="114"/>
      <c r="B50" s="87"/>
      <c r="C50" s="81"/>
      <c r="D50" s="81"/>
      <c r="E50" s="85" t="e">
        <v>#REF!</v>
      </c>
      <c r="F50" s="74"/>
      <c r="G50" s="85" t="e">
        <v>#REF!</v>
      </c>
      <c r="H50" s="19" t="s">
        <v>40</v>
      </c>
      <c r="I50" s="19" t="s">
        <v>41</v>
      </c>
      <c r="J50" s="19" t="s">
        <v>42</v>
      </c>
      <c r="K50" s="19" t="s">
        <v>43</v>
      </c>
      <c r="L50" s="85" t="s">
        <v>8</v>
      </c>
      <c r="M50" s="85" t="s">
        <v>10</v>
      </c>
      <c r="N50" s="85" t="s">
        <v>11</v>
      </c>
      <c r="O50" s="93"/>
    </row>
    <row r="51" spans="1:15" s="1" customFormat="1" ht="21.75" customHeight="1" x14ac:dyDescent="0.2">
      <c r="A51" s="94"/>
      <c r="B51" s="87"/>
      <c r="C51" s="82"/>
      <c r="D51" s="82"/>
      <c r="E51" s="8">
        <v>4</v>
      </c>
      <c r="F51" s="8">
        <v>1</v>
      </c>
      <c r="G51" s="3">
        <v>1</v>
      </c>
      <c r="H51" s="3">
        <v>0</v>
      </c>
      <c r="I51" s="3">
        <v>0</v>
      </c>
      <c r="J51" s="3">
        <v>0</v>
      </c>
      <c r="K51" s="3">
        <v>1</v>
      </c>
      <c r="L51" s="3">
        <v>1</v>
      </c>
      <c r="M51" s="3">
        <v>1</v>
      </c>
      <c r="N51" s="3">
        <v>0</v>
      </c>
      <c r="O51" s="93"/>
    </row>
    <row r="52" spans="1:15" s="1" customFormat="1" ht="51" customHeight="1" x14ac:dyDescent="0.2">
      <c r="A52" s="49" t="s">
        <v>37</v>
      </c>
      <c r="B52" s="111" t="s">
        <v>54</v>
      </c>
      <c r="C52" s="56" t="s">
        <v>12</v>
      </c>
      <c r="D52" s="9" t="s">
        <v>3</v>
      </c>
      <c r="E52" s="10">
        <f>SUM(E53)</f>
        <v>0</v>
      </c>
      <c r="F52" s="12">
        <v>0</v>
      </c>
      <c r="G52" s="90">
        <v>0</v>
      </c>
      <c r="H52" s="91"/>
      <c r="I52" s="91"/>
      <c r="J52" s="91"/>
      <c r="K52" s="92"/>
      <c r="L52" s="2">
        <v>0</v>
      </c>
      <c r="M52" s="2">
        <v>0</v>
      </c>
      <c r="N52" s="2">
        <v>0</v>
      </c>
      <c r="O52" s="88" t="s">
        <v>21</v>
      </c>
    </row>
    <row r="53" spans="1:15" s="1" customFormat="1" ht="60.75" customHeight="1" x14ac:dyDescent="0.2">
      <c r="A53" s="114"/>
      <c r="B53" s="89"/>
      <c r="C53" s="87"/>
      <c r="D53" s="9" t="s">
        <v>4</v>
      </c>
      <c r="E53" s="39">
        <f>SUM(F53:N53)</f>
        <v>0</v>
      </c>
      <c r="F53" s="12">
        <v>0</v>
      </c>
      <c r="G53" s="90">
        <v>0</v>
      </c>
      <c r="H53" s="91"/>
      <c r="I53" s="91"/>
      <c r="J53" s="91"/>
      <c r="K53" s="92"/>
      <c r="L53" s="2">
        <v>0</v>
      </c>
      <c r="M53" s="2">
        <v>0</v>
      </c>
      <c r="N53" s="2">
        <v>0</v>
      </c>
      <c r="O53" s="95"/>
    </row>
    <row r="54" spans="1:15" s="1" customFormat="1" ht="34.5" customHeight="1" x14ac:dyDescent="0.2">
      <c r="A54" s="114"/>
      <c r="B54" s="56" t="s">
        <v>57</v>
      </c>
      <c r="C54" s="51" t="s">
        <v>13</v>
      </c>
      <c r="D54" s="51" t="s">
        <v>13</v>
      </c>
      <c r="E54" s="58" t="s">
        <v>14</v>
      </c>
      <c r="F54" s="51" t="s">
        <v>16</v>
      </c>
      <c r="G54" s="58" t="s">
        <v>33</v>
      </c>
      <c r="H54" s="83" t="s">
        <v>49</v>
      </c>
      <c r="I54" s="84"/>
      <c r="J54" s="84"/>
      <c r="K54" s="84"/>
      <c r="L54" s="58" t="s">
        <v>17</v>
      </c>
      <c r="M54" s="58" t="s">
        <v>18</v>
      </c>
      <c r="N54" s="58" t="s">
        <v>19</v>
      </c>
      <c r="O54" s="93" t="s">
        <v>13</v>
      </c>
    </row>
    <row r="55" spans="1:15" s="1" customFormat="1" ht="24" customHeight="1" x14ac:dyDescent="0.2">
      <c r="A55" s="114"/>
      <c r="B55" s="87"/>
      <c r="C55" s="81"/>
      <c r="D55" s="81"/>
      <c r="E55" s="85" t="e">
        <v>#REF!</v>
      </c>
      <c r="F55" s="74"/>
      <c r="G55" s="85" t="e">
        <v>#REF!</v>
      </c>
      <c r="H55" s="19" t="s">
        <v>40</v>
      </c>
      <c r="I55" s="19" t="s">
        <v>41</v>
      </c>
      <c r="J55" s="19" t="s">
        <v>42</v>
      </c>
      <c r="K55" s="19" t="s">
        <v>43</v>
      </c>
      <c r="L55" s="85" t="s">
        <v>8</v>
      </c>
      <c r="M55" s="85" t="s">
        <v>10</v>
      </c>
      <c r="N55" s="85" t="s">
        <v>11</v>
      </c>
      <c r="O55" s="93"/>
    </row>
    <row r="56" spans="1:15" s="1" customFormat="1" ht="38.25" customHeight="1" x14ac:dyDescent="0.2">
      <c r="A56" s="94"/>
      <c r="B56" s="87"/>
      <c r="C56" s="82"/>
      <c r="D56" s="82"/>
      <c r="E56" s="8">
        <v>0</v>
      </c>
      <c r="F56" s="8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93"/>
    </row>
    <row r="57" spans="1:15" s="1" customFormat="1" ht="42.75" customHeight="1" x14ac:dyDescent="0.2">
      <c r="A57" s="49" t="s">
        <v>38</v>
      </c>
      <c r="B57" s="88" t="s">
        <v>26</v>
      </c>
      <c r="C57" s="88" t="s">
        <v>12</v>
      </c>
      <c r="D57" s="9" t="s">
        <v>3</v>
      </c>
      <c r="E57" s="10">
        <f>SUM(G57:N57)</f>
        <v>3720</v>
      </c>
      <c r="F57" s="12">
        <v>0</v>
      </c>
      <c r="G57" s="90">
        <v>0</v>
      </c>
      <c r="H57" s="91"/>
      <c r="I57" s="91"/>
      <c r="J57" s="91"/>
      <c r="K57" s="92"/>
      <c r="L57" s="2">
        <v>1860</v>
      </c>
      <c r="M57" s="2">
        <v>1860</v>
      </c>
      <c r="N57" s="2">
        <v>0</v>
      </c>
      <c r="O57" s="88" t="s">
        <v>21</v>
      </c>
    </row>
    <row r="58" spans="1:15" s="1" customFormat="1" ht="47.25" customHeight="1" x14ac:dyDescent="0.2">
      <c r="A58" s="114"/>
      <c r="B58" s="89"/>
      <c r="C58" s="89"/>
      <c r="D58" s="9" t="s">
        <v>4</v>
      </c>
      <c r="E58" s="10">
        <f>SUM(G58:N58)</f>
        <v>3720</v>
      </c>
      <c r="F58" s="12">
        <v>0</v>
      </c>
      <c r="G58" s="90">
        <v>0</v>
      </c>
      <c r="H58" s="91"/>
      <c r="I58" s="91"/>
      <c r="J58" s="91"/>
      <c r="K58" s="92"/>
      <c r="L58" s="2">
        <v>1860</v>
      </c>
      <c r="M58" s="2">
        <v>1860</v>
      </c>
      <c r="N58" s="2">
        <v>0</v>
      </c>
      <c r="O58" s="95"/>
    </row>
    <row r="59" spans="1:15" s="1" customFormat="1" ht="17.25" customHeight="1" x14ac:dyDescent="0.2">
      <c r="A59" s="114"/>
      <c r="B59" s="88" t="s">
        <v>27</v>
      </c>
      <c r="C59" s="51" t="s">
        <v>13</v>
      </c>
      <c r="D59" s="51" t="s">
        <v>13</v>
      </c>
      <c r="E59" s="58" t="s">
        <v>14</v>
      </c>
      <c r="F59" s="51" t="s">
        <v>16</v>
      </c>
      <c r="G59" s="58" t="s">
        <v>33</v>
      </c>
      <c r="H59" s="83" t="s">
        <v>48</v>
      </c>
      <c r="I59" s="84"/>
      <c r="J59" s="84"/>
      <c r="K59" s="84"/>
      <c r="L59" s="49" t="s">
        <v>18</v>
      </c>
      <c r="M59" s="49" t="s">
        <v>19</v>
      </c>
      <c r="N59" s="49" t="s">
        <v>20</v>
      </c>
      <c r="O59" s="46" t="s">
        <v>21</v>
      </c>
    </row>
    <row r="60" spans="1:15" s="1" customFormat="1" ht="45" customHeight="1" x14ac:dyDescent="0.2">
      <c r="A60" s="114"/>
      <c r="B60" s="115"/>
      <c r="C60" s="81"/>
      <c r="D60" s="81"/>
      <c r="E60" s="85" t="e">
        <f>#REF!</f>
        <v>#REF!</v>
      </c>
      <c r="F60" s="82"/>
      <c r="G60" s="85" t="e">
        <f>#REF!</f>
        <v>#REF!</v>
      </c>
      <c r="H60" s="19" t="s">
        <v>40</v>
      </c>
      <c r="I60" s="19" t="s">
        <v>41</v>
      </c>
      <c r="J60" s="19" t="s">
        <v>42</v>
      </c>
      <c r="K60" s="19" t="s">
        <v>43</v>
      </c>
      <c r="L60" s="94"/>
      <c r="M60" s="94"/>
      <c r="N60" s="94"/>
      <c r="O60" s="47"/>
    </row>
    <row r="61" spans="1:15" s="1" customFormat="1" ht="52.5" customHeight="1" x14ac:dyDescent="0.2">
      <c r="A61" s="94"/>
      <c r="B61" s="89"/>
      <c r="C61" s="82"/>
      <c r="D61" s="82"/>
      <c r="E61" s="8">
        <v>2</v>
      </c>
      <c r="F61" s="8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1</v>
      </c>
      <c r="M61" s="3">
        <v>1</v>
      </c>
      <c r="N61" s="3">
        <v>0</v>
      </c>
      <c r="O61" s="48"/>
    </row>
    <row r="62" spans="1:15" s="1" customFormat="1" ht="52.5" customHeight="1" x14ac:dyDescent="0.2">
      <c r="A62" s="49"/>
      <c r="B62" s="111" t="s">
        <v>46</v>
      </c>
      <c r="C62" s="51" t="s">
        <v>13</v>
      </c>
      <c r="D62" s="25" t="s">
        <v>3</v>
      </c>
      <c r="E62" s="27">
        <f>SUM(F62:M62)</f>
        <v>6400</v>
      </c>
      <c r="F62" s="27">
        <f>SUM(F63)</f>
        <v>1700</v>
      </c>
      <c r="G62" s="53">
        <v>2700</v>
      </c>
      <c r="H62" s="54"/>
      <c r="I62" s="54"/>
      <c r="J62" s="54"/>
      <c r="K62" s="55"/>
      <c r="L62" s="27">
        <v>1000</v>
      </c>
      <c r="M62" s="27">
        <v>1000</v>
      </c>
      <c r="N62" s="27">
        <v>0</v>
      </c>
      <c r="O62" s="46" t="s">
        <v>21</v>
      </c>
    </row>
    <row r="63" spans="1:15" s="1" customFormat="1" ht="67.5" customHeight="1" x14ac:dyDescent="0.2">
      <c r="A63" s="50"/>
      <c r="B63" s="89"/>
      <c r="C63" s="52"/>
      <c r="D63" s="25" t="s">
        <v>4</v>
      </c>
      <c r="E63" s="27">
        <f>SUM(F63:M63)</f>
        <v>6400</v>
      </c>
      <c r="F63" s="27">
        <v>1700</v>
      </c>
      <c r="G63" s="53">
        <v>2700</v>
      </c>
      <c r="H63" s="54"/>
      <c r="I63" s="54"/>
      <c r="J63" s="54"/>
      <c r="K63" s="55"/>
      <c r="L63" s="27">
        <v>1000</v>
      </c>
      <c r="M63" s="27">
        <v>1000</v>
      </c>
      <c r="N63" s="27">
        <v>0</v>
      </c>
      <c r="O63" s="47"/>
    </row>
    <row r="64" spans="1:15" s="1" customFormat="1" ht="81.75" customHeight="1" x14ac:dyDescent="0.2">
      <c r="A64" s="49"/>
      <c r="B64" s="56" t="s">
        <v>28</v>
      </c>
      <c r="C64" s="58" t="s">
        <v>13</v>
      </c>
      <c r="D64" s="51" t="s">
        <v>13</v>
      </c>
      <c r="E64" s="26" t="s">
        <v>47</v>
      </c>
      <c r="F64" s="26">
        <v>2023</v>
      </c>
      <c r="G64" s="3" t="s">
        <v>33</v>
      </c>
      <c r="H64" s="61" t="s">
        <v>48</v>
      </c>
      <c r="I64" s="62"/>
      <c r="J64" s="62"/>
      <c r="K64" s="63"/>
      <c r="L64" s="40" t="s">
        <v>18</v>
      </c>
      <c r="M64" s="40" t="s">
        <v>19</v>
      </c>
      <c r="N64" s="40" t="s">
        <v>20</v>
      </c>
      <c r="O64" s="47"/>
    </row>
    <row r="65" spans="1:15" s="1" customFormat="1" ht="18" customHeight="1" x14ac:dyDescent="0.2">
      <c r="A65" s="65"/>
      <c r="B65" s="57"/>
      <c r="C65" s="59"/>
      <c r="D65" s="60"/>
      <c r="E65" s="51">
        <v>4</v>
      </c>
      <c r="F65" s="51">
        <v>1</v>
      </c>
      <c r="G65" s="64">
        <v>1</v>
      </c>
      <c r="H65" s="26" t="s">
        <v>40</v>
      </c>
      <c r="I65" s="26" t="s">
        <v>41</v>
      </c>
      <c r="J65" s="26" t="s">
        <v>42</v>
      </c>
      <c r="K65" s="26" t="s">
        <v>43</v>
      </c>
      <c r="L65" s="64">
        <v>1</v>
      </c>
      <c r="M65" s="64">
        <v>1</v>
      </c>
      <c r="N65" s="64">
        <v>0</v>
      </c>
      <c r="O65" s="47"/>
    </row>
    <row r="66" spans="1:15" s="1" customFormat="1" ht="21.75" customHeight="1" x14ac:dyDescent="0.2">
      <c r="A66" s="50"/>
      <c r="B66" s="57"/>
      <c r="C66" s="59"/>
      <c r="D66" s="60"/>
      <c r="E66" s="60"/>
      <c r="F66" s="60"/>
      <c r="G66" s="52"/>
      <c r="H66" s="3">
        <v>0</v>
      </c>
      <c r="I66" s="3">
        <v>0</v>
      </c>
      <c r="J66" s="3">
        <v>0</v>
      </c>
      <c r="K66" s="3">
        <v>1</v>
      </c>
      <c r="L66" s="52"/>
      <c r="M66" s="52"/>
      <c r="N66" s="52"/>
      <c r="O66" s="48"/>
    </row>
    <row r="67" spans="1:15" s="1" customFormat="1" ht="29.25" customHeight="1" x14ac:dyDescent="0.2">
      <c r="A67" s="100"/>
      <c r="B67" s="105" t="s">
        <v>15</v>
      </c>
      <c r="C67" s="106"/>
      <c r="D67" s="9" t="s">
        <v>3</v>
      </c>
      <c r="E67" s="10">
        <f>SUM(F67:N67)</f>
        <v>470760.49</v>
      </c>
      <c r="F67" s="10">
        <f>F68+F69</f>
        <v>3800</v>
      </c>
      <c r="G67" s="83">
        <f>G15+G24+G45</f>
        <v>139895.79999999999</v>
      </c>
      <c r="H67" s="83"/>
      <c r="I67" s="83"/>
      <c r="J67" s="83"/>
      <c r="K67" s="83"/>
      <c r="L67" s="5">
        <f>L68+L69</f>
        <v>323204.69</v>
      </c>
      <c r="M67" s="5">
        <f>M69</f>
        <v>3860</v>
      </c>
      <c r="N67" s="5">
        <v>0</v>
      </c>
      <c r="O67" s="99"/>
    </row>
    <row r="68" spans="1:15" s="1" customFormat="1" ht="50.25" customHeight="1" x14ac:dyDescent="0.2">
      <c r="A68" s="100"/>
      <c r="B68" s="107"/>
      <c r="C68" s="108"/>
      <c r="D68" s="9" t="s">
        <v>39</v>
      </c>
      <c r="E68" s="10">
        <f>SUM(F68:N68)</f>
        <v>295087.61</v>
      </c>
      <c r="F68" s="10">
        <v>0</v>
      </c>
      <c r="G68" s="90">
        <f>G19+G25</f>
        <v>87832.92</v>
      </c>
      <c r="H68" s="97"/>
      <c r="I68" s="97"/>
      <c r="J68" s="97"/>
      <c r="K68" s="98"/>
      <c r="L68" s="5">
        <f>L40+L3+L34</f>
        <v>207254.69</v>
      </c>
      <c r="M68" s="5">
        <v>0</v>
      </c>
      <c r="N68" s="5">
        <v>0</v>
      </c>
      <c r="O68" s="56"/>
    </row>
    <row r="69" spans="1:15" s="1" customFormat="1" ht="63.75" customHeight="1" x14ac:dyDescent="0.2">
      <c r="A69" s="100"/>
      <c r="B69" s="109"/>
      <c r="C69" s="110"/>
      <c r="D69" s="9" t="s">
        <v>4</v>
      </c>
      <c r="E69" s="10">
        <f>SUM(F69:N69)</f>
        <v>175672.88</v>
      </c>
      <c r="F69" s="10">
        <f>F45+F15</f>
        <v>3800</v>
      </c>
      <c r="G69" s="83">
        <f>G17+G45+G26</f>
        <v>52062.880000000005</v>
      </c>
      <c r="H69" s="84"/>
      <c r="I69" s="84"/>
      <c r="J69" s="84"/>
      <c r="K69" s="84"/>
      <c r="L69" s="5">
        <f>SUM(L46+L29)+L41+L35</f>
        <v>115950</v>
      </c>
      <c r="M69" s="5">
        <f>M46</f>
        <v>3860</v>
      </c>
      <c r="N69" s="5">
        <v>0</v>
      </c>
      <c r="O69" s="56"/>
    </row>
    <row r="70" spans="1:15" x14ac:dyDescent="0.2">
      <c r="E70" s="7"/>
      <c r="I70" s="7"/>
    </row>
    <row r="71" spans="1:15" x14ac:dyDescent="0.2">
      <c r="E71" s="7"/>
    </row>
  </sheetData>
  <mergeCells count="168">
    <mergeCell ref="O18:O20"/>
    <mergeCell ref="K5:N7"/>
    <mergeCell ref="C49:C51"/>
    <mergeCell ref="D49:D51"/>
    <mergeCell ref="E49:E50"/>
    <mergeCell ref="G49:G50"/>
    <mergeCell ref="A9:O9"/>
    <mergeCell ref="A10:O10"/>
    <mergeCell ref="E12:E13"/>
    <mergeCell ref="O12:O13"/>
    <mergeCell ref="G15:K15"/>
    <mergeCell ref="G13:K13"/>
    <mergeCell ref="G14:K14"/>
    <mergeCell ref="O15:O16"/>
    <mergeCell ref="A15:A17"/>
    <mergeCell ref="B15:B17"/>
    <mergeCell ref="C15:C17"/>
    <mergeCell ref="G16:K16"/>
    <mergeCell ref="L42:L43"/>
    <mergeCell ref="M42:M43"/>
    <mergeCell ref="N42:N43"/>
    <mergeCell ref="A12:A13"/>
    <mergeCell ref="B12:B13"/>
    <mergeCell ref="C12:C13"/>
    <mergeCell ref="D12:D13"/>
    <mergeCell ref="F12:N12"/>
    <mergeCell ref="B45:B46"/>
    <mergeCell ref="G17:K17"/>
    <mergeCell ref="L30:L31"/>
    <mergeCell ref="M30:M31"/>
    <mergeCell ref="A18:A23"/>
    <mergeCell ref="C24:C26"/>
    <mergeCell ref="G24:K24"/>
    <mergeCell ref="G25:K25"/>
    <mergeCell ref="N30:N31"/>
    <mergeCell ref="D36:D38"/>
    <mergeCell ref="E36:E37"/>
    <mergeCell ref="F36:F37"/>
    <mergeCell ref="L36:L37"/>
    <mergeCell ref="M36:M37"/>
    <mergeCell ref="N36:N37"/>
    <mergeCell ref="B18:B20"/>
    <mergeCell ref="B21:B23"/>
    <mergeCell ref="D21:D23"/>
    <mergeCell ref="E21:E22"/>
    <mergeCell ref="F21:F22"/>
    <mergeCell ref="G21:G22"/>
    <mergeCell ref="H21:K21"/>
    <mergeCell ref="B39:B41"/>
    <mergeCell ref="C39:C41"/>
    <mergeCell ref="G39:K39"/>
    <mergeCell ref="G40:K40"/>
    <mergeCell ref="G41:K41"/>
    <mergeCell ref="G19:K19"/>
    <mergeCell ref="B30:B32"/>
    <mergeCell ref="G30:G31"/>
    <mergeCell ref="G18:K18"/>
    <mergeCell ref="G20:K20"/>
    <mergeCell ref="B27:B29"/>
    <mergeCell ref="C27:C29"/>
    <mergeCell ref="G29:K29"/>
    <mergeCell ref="B24:B26"/>
    <mergeCell ref="A67:A69"/>
    <mergeCell ref="B47:B48"/>
    <mergeCell ref="C47:C48"/>
    <mergeCell ref="G47:K47"/>
    <mergeCell ref="D42:D44"/>
    <mergeCell ref="C42:C44"/>
    <mergeCell ref="A24:A44"/>
    <mergeCell ref="B49:B51"/>
    <mergeCell ref="B67:C69"/>
    <mergeCell ref="B52:B53"/>
    <mergeCell ref="A45:A46"/>
    <mergeCell ref="F42:F43"/>
    <mergeCell ref="B42:B44"/>
    <mergeCell ref="A57:A61"/>
    <mergeCell ref="C59:C61"/>
    <mergeCell ref="G46:K46"/>
    <mergeCell ref="G45:K45"/>
    <mergeCell ref="A47:A51"/>
    <mergeCell ref="B54:B56"/>
    <mergeCell ref="C54:C56"/>
    <mergeCell ref="B57:B58"/>
    <mergeCell ref="B59:B61"/>
    <mergeCell ref="A52:A56"/>
    <mergeCell ref="B62:B63"/>
    <mergeCell ref="O67:O69"/>
    <mergeCell ref="H59:K59"/>
    <mergeCell ref="G69:K69"/>
    <mergeCell ref="G59:G60"/>
    <mergeCell ref="G68:K68"/>
    <mergeCell ref="F54:F55"/>
    <mergeCell ref="G67:K67"/>
    <mergeCell ref="F59:F60"/>
    <mergeCell ref="L59:L60"/>
    <mergeCell ref="M59:M60"/>
    <mergeCell ref="N59:N60"/>
    <mergeCell ref="L54:L55"/>
    <mergeCell ref="M54:M55"/>
    <mergeCell ref="N54:N55"/>
    <mergeCell ref="L65:L66"/>
    <mergeCell ref="M65:M66"/>
    <mergeCell ref="N65:N66"/>
    <mergeCell ref="O62:O66"/>
    <mergeCell ref="G54:G55"/>
    <mergeCell ref="H54:K54"/>
    <mergeCell ref="O24:O26"/>
    <mergeCell ref="O27:O29"/>
    <mergeCell ref="O42:O44"/>
    <mergeCell ref="O49:O51"/>
    <mergeCell ref="C45:C46"/>
    <mergeCell ref="G58:K58"/>
    <mergeCell ref="D54:D56"/>
    <mergeCell ref="O59:O61"/>
    <mergeCell ref="O45:O46"/>
    <mergeCell ref="O52:O53"/>
    <mergeCell ref="O57:O58"/>
    <mergeCell ref="O54:O56"/>
    <mergeCell ref="H49:K49"/>
    <mergeCell ref="L49:L50"/>
    <mergeCell ref="M49:M50"/>
    <mergeCell ref="N49:N50"/>
    <mergeCell ref="G42:G43"/>
    <mergeCell ref="O47:O48"/>
    <mergeCell ref="G26:K26"/>
    <mergeCell ref="O39:O41"/>
    <mergeCell ref="C30:C32"/>
    <mergeCell ref="D30:D32"/>
    <mergeCell ref="E30:E31"/>
    <mergeCell ref="F30:F31"/>
    <mergeCell ref="E42:E43"/>
    <mergeCell ref="G48:K48"/>
    <mergeCell ref="E59:E60"/>
    <mergeCell ref="G27:K27"/>
    <mergeCell ref="G28:K28"/>
    <mergeCell ref="F49:F50"/>
    <mergeCell ref="H42:K42"/>
    <mergeCell ref="C52:C53"/>
    <mergeCell ref="C57:C58"/>
    <mergeCell ref="G52:K52"/>
    <mergeCell ref="G53:K53"/>
    <mergeCell ref="G57:K57"/>
    <mergeCell ref="H30:K30"/>
    <mergeCell ref="E54:E55"/>
    <mergeCell ref="O30:O32"/>
    <mergeCell ref="A62:A63"/>
    <mergeCell ref="C62:C63"/>
    <mergeCell ref="G62:K62"/>
    <mergeCell ref="G63:K63"/>
    <mergeCell ref="B64:B66"/>
    <mergeCell ref="C64:C66"/>
    <mergeCell ref="E65:E66"/>
    <mergeCell ref="F65:F66"/>
    <mergeCell ref="D64:D66"/>
    <mergeCell ref="H64:K64"/>
    <mergeCell ref="G65:G66"/>
    <mergeCell ref="A64:A66"/>
    <mergeCell ref="B33:B35"/>
    <mergeCell ref="G33:K33"/>
    <mergeCell ref="G34:K34"/>
    <mergeCell ref="G35:K35"/>
    <mergeCell ref="C33:C35"/>
    <mergeCell ref="O33:O35"/>
    <mergeCell ref="G36:G37"/>
    <mergeCell ref="H36:K36"/>
    <mergeCell ref="B36:B38"/>
    <mergeCell ref="C36:C38"/>
    <mergeCell ref="D59:D61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Ковалевский И.Н.</cp:lastModifiedBy>
  <cp:lastPrinted>2024-12-04T10:30:56Z</cp:lastPrinted>
  <dcterms:created xsi:type="dcterms:W3CDTF">1996-10-08T23:32:33Z</dcterms:created>
  <dcterms:modified xsi:type="dcterms:W3CDTF">2024-12-04T10:31:27Z</dcterms:modified>
</cp:coreProperties>
</file>